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1"/>
  </bookViews>
  <sheets>
    <sheet name="汇总表" sheetId="1" r:id="rId1"/>
    <sheet name="产业精准扶贫" sheetId="2" r:id="rId2"/>
    <sheet name="基础设施公共服务" sheetId="3" r:id="rId3"/>
    <sheet name="能力建设" sheetId="4" r:id="rId4"/>
  </sheets>
  <definedNames>
    <definedName name="_xlnm.Print_Titles" localSheetId="1">'产业精准扶贫'!$2:$6</definedName>
    <definedName name="_xlnm.Print_Titles" localSheetId="0">'汇总表'!$2:$2,'汇总表'!$A:$A</definedName>
    <definedName name="_xlnm.Print_Titles" localSheetId="2">'基础设施公共服务'!$2:$6</definedName>
  </definedNames>
  <calcPr fullCalcOnLoad="1"/>
</workbook>
</file>

<file path=xl/sharedStrings.xml><?xml version="1.0" encoding="utf-8"?>
<sst xmlns="http://schemas.openxmlformats.org/spreadsheetml/2006/main" count="151" uniqueCount="103">
  <si>
    <t>表1</t>
  </si>
  <si>
    <t>市县名称</t>
  </si>
  <si>
    <t>项目合计</t>
  </si>
  <si>
    <t>其中：产业开发项目</t>
  </si>
  <si>
    <t>其中：能力建设项目</t>
  </si>
  <si>
    <t>其中：基础设施及公共服务项目</t>
  </si>
  <si>
    <t>其中：陕南移民搬迁项目</t>
  </si>
  <si>
    <t>其中：项目管理费</t>
  </si>
  <si>
    <t>合计</t>
  </si>
  <si>
    <t>中央资金</t>
  </si>
  <si>
    <t>省级资金</t>
  </si>
  <si>
    <t>市县资金</t>
  </si>
  <si>
    <t>扶持户数</t>
  </si>
  <si>
    <t>小计</t>
  </si>
  <si>
    <t>旬阳县</t>
  </si>
  <si>
    <t>金额单位：万元</t>
  </si>
  <si>
    <t>序号</t>
  </si>
  <si>
    <t>扶持贫困户数</t>
  </si>
  <si>
    <t>财政专项扶贫资金</t>
  </si>
  <si>
    <t>备注</t>
  </si>
  <si>
    <t xml:space="preserve">单位：万元         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</si>
  <si>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</si>
  <si>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</si>
  <si>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</si>
  <si>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</si>
  <si>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</si>
  <si>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其他部门</t>
  </si>
  <si>
    <t>自筹资金</t>
  </si>
  <si>
    <t>合    计</t>
  </si>
  <si>
    <t>一、产业扶贫项目</t>
  </si>
  <si>
    <t>镇村名称</t>
  </si>
  <si>
    <t>建设内容及规模</t>
  </si>
  <si>
    <t>受益贫困户数</t>
  </si>
  <si>
    <t>项目投资计划</t>
  </si>
  <si>
    <t>财政专项扶贫资金投入</t>
  </si>
  <si>
    <t>其它部门资金</t>
  </si>
  <si>
    <t>县（区）   名称</t>
  </si>
  <si>
    <t>项目类别</t>
  </si>
  <si>
    <t>建设地点</t>
  </si>
  <si>
    <t>其它资金投入</t>
  </si>
  <si>
    <t>村名</t>
  </si>
  <si>
    <t>雨露计划培训项目</t>
  </si>
  <si>
    <t>21个镇</t>
  </si>
  <si>
    <t>300个村</t>
  </si>
  <si>
    <t>二、产业相关的基础设施配套项目</t>
  </si>
  <si>
    <t>城关镇宋家河村</t>
  </si>
  <si>
    <t>城关镇两岔河村</t>
  </si>
  <si>
    <t>城关镇李家台村</t>
  </si>
  <si>
    <t>建71.28kwp分布式光伏扶贫项目。</t>
  </si>
  <si>
    <t>建145.8kwp分布式光伏扶贫项目。</t>
  </si>
  <si>
    <t>合  计</t>
  </si>
  <si>
    <t>段家河镇白果树村</t>
  </si>
  <si>
    <t>段家河镇文雅村</t>
  </si>
  <si>
    <t>段家河镇薛家湾社区</t>
  </si>
  <si>
    <t>甘溪镇梯岩村</t>
  </si>
  <si>
    <t>神河镇夏家院村</t>
  </si>
  <si>
    <t>棕溪镇华峡村</t>
  </si>
  <si>
    <t>棕溪镇黄土村</t>
  </si>
  <si>
    <t>红军镇红军村</t>
  </si>
  <si>
    <t>红军镇庄院村</t>
  </si>
  <si>
    <t>关口镇泥沟村</t>
  </si>
  <si>
    <t>二组产业路建设1.8公里。</t>
  </si>
  <si>
    <t>一组产业路建设3.5公里。</t>
  </si>
  <si>
    <t>华峡村委会至华家山产业路拓宽改造3.8公里。</t>
  </si>
  <si>
    <t>吕河镇任家湾村</t>
  </si>
  <si>
    <t>水毁道路修复10公里。</t>
  </si>
  <si>
    <t>小河镇东沟村</t>
  </si>
  <si>
    <t>小河镇张良村</t>
  </si>
  <si>
    <t>陈家院子至朱家院子产业路建设2公里。</t>
  </si>
  <si>
    <t>村卫生院至吴家院子产业路建设2.5公里。</t>
  </si>
  <si>
    <t>小河镇大南沟村</t>
  </si>
  <si>
    <t>三组至四组检沟口产业路建设2公里。</t>
  </si>
  <si>
    <t>铜钱关镇康坪村</t>
  </si>
  <si>
    <t>表2</t>
  </si>
  <si>
    <t>表3</t>
  </si>
  <si>
    <t>金寨镇珍珠村</t>
  </si>
  <si>
    <t>赵湾镇马蹄沟村</t>
  </si>
  <si>
    <t>棕溪镇矾石村</t>
  </si>
  <si>
    <t>铜钱关镇沙阳河村</t>
  </si>
  <si>
    <t>2019年产业精准扶贫项目计划表</t>
  </si>
  <si>
    <t>表4</t>
  </si>
  <si>
    <t>2019年贫困村基础设施及公共服务类项目计划表</t>
  </si>
  <si>
    <t>向忠新至杨常西门前产业路建设3公里，张立强至张均武门前产业路建设1.6公里。</t>
  </si>
  <si>
    <t>一组扶贫产业路建设5公里。</t>
  </si>
  <si>
    <t>旬脱贫办发[2019]54号已安排30万元。</t>
  </si>
  <si>
    <t>六组产业路建设5公里。</t>
  </si>
  <si>
    <t>三组产业路建设2公里。</t>
  </si>
  <si>
    <t>松树沟口至余家老庄子通村组水泥路建设5公里。</t>
  </si>
  <si>
    <t>熊耳沟至刘家院子通村组水泥路建设8公里。</t>
  </si>
  <si>
    <t>下坪至松树岩通村组水泥路建设2.6公里。</t>
  </si>
  <si>
    <t>岭沟至白河双丰通村组水泥路建设2.7公里。</t>
  </si>
  <si>
    <t>2019年财政专项扶贫资金项目计划汇总表（续一）</t>
  </si>
  <si>
    <t>2019年财政专项扶贫资金项目计划汇总表（续二）</t>
  </si>
  <si>
    <t>雨露计划培训300人。</t>
  </si>
  <si>
    <t>2019年能力建设扶贫项目计划表</t>
  </si>
  <si>
    <t>名</t>
  </si>
  <si>
    <t>扶持户数</t>
  </si>
  <si>
    <t>县交通局</t>
  </si>
  <si>
    <t>一组变电房至安置点产业路建设3.5公里，三组汉滨柳树河水泥路口至半坡产业路建设5公里。</t>
  </si>
  <si>
    <t>坝沟至坡湾、武家岭产业路建设5.6公里。</t>
  </si>
  <si>
    <t>316国道至孙家水沟路基建设3.8公里，财政所路口至草坡水毁修复3.7公里。</t>
  </si>
  <si>
    <t>药树粱至皂树岭路基工程0.5公里。</t>
  </si>
  <si>
    <t>华家岩河边至张多利地边产业路建设2公里。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</si>
</sst>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horizontal="right" vertical="center"/>
    </xf>
    <xf numFmtId="184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Border="1" applyAlignment="1">
      <alignment horizontal="left" vertical="center" wrapText="1"/>
      <protection/>
    </xf>
    <xf numFmtId="0" fontId="2" fillId="0" borderId="10" xfId="42" applyFont="1" applyBorder="1" applyAlignment="1" applyProtection="1">
      <alignment horizontal="left" vertical="center" wrapText="1"/>
      <protection/>
    </xf>
    <xf numFmtId="0" fontId="2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2" fillId="0" borderId="10" xfId="46" applyFont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46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left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185" fontId="2" fillId="0" borderId="10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184" fontId="0" fillId="0" borderId="0" xfId="0" applyNumberForma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7" xfId="0" applyNumberFormat="1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 3" xfId="41"/>
    <cellStyle name="常规 14" xfId="42"/>
    <cellStyle name="常规 15" xfId="43"/>
    <cellStyle name="常规 18" xfId="44"/>
    <cellStyle name="常规 2" xfId="45"/>
    <cellStyle name="常规 2 3" xfId="46"/>
    <cellStyle name="常规 2 41" xfId="47"/>
    <cellStyle name="常规 39" xfId="48"/>
    <cellStyle name="常规 5" xfId="49"/>
    <cellStyle name="常规 8" xfId="50"/>
    <cellStyle name="常规 8 4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H1">
      <selection activeCell="I15" sqref="I15"/>
    </sheetView>
  </sheetViews>
  <sheetFormatPr defaultColWidth="9.00390625" defaultRowHeight="14.25"/>
  <cols>
    <col min="1" max="1" width="12.50390625" style="0" customWidth="1"/>
    <col min="2" max="15" width="7.625" style="0" customWidth="1"/>
    <col min="16" max="16" width="7.125" style="0" customWidth="1"/>
    <col min="17" max="17" width="9.875" style="0" customWidth="1"/>
    <col min="18" max="21" width="7.625" style="0" customWidth="1"/>
    <col min="22" max="22" width="9.25390625" style="0" customWidth="1"/>
    <col min="23" max="23" width="8.50390625" style="0" customWidth="1"/>
    <col min="24" max="30" width="7.625" style="0" customWidth="1"/>
  </cols>
  <sheetData>
    <row r="1" spans="1:3" s="1" customFormat="1" ht="30" customHeight="1">
      <c r="A1" s="72" t="s">
        <v>0</v>
      </c>
      <c r="B1" s="82"/>
      <c r="C1" s="82"/>
    </row>
    <row r="2" spans="1:34" s="71" customFormat="1" ht="22.5">
      <c r="A2" s="83" t="s">
        <v>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 t="s">
        <v>92</v>
      </c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75"/>
      <c r="AF2" s="75"/>
      <c r="AG2" s="75"/>
      <c r="AH2" s="75"/>
    </row>
    <row r="3" s="1" customFormat="1" ht="25.5" customHeight="1"/>
    <row r="4" spans="1:30" s="1" customFormat="1" ht="33.75" customHeight="1">
      <c r="A4" s="87" t="s">
        <v>1</v>
      </c>
      <c r="B4" s="84" t="s">
        <v>2</v>
      </c>
      <c r="C4" s="85"/>
      <c r="D4" s="85"/>
      <c r="E4" s="85"/>
      <c r="F4" s="86"/>
      <c r="G4" s="84" t="s">
        <v>3</v>
      </c>
      <c r="H4" s="85"/>
      <c r="I4" s="85"/>
      <c r="J4" s="85"/>
      <c r="K4" s="86"/>
      <c r="L4" s="84" t="s">
        <v>4</v>
      </c>
      <c r="M4" s="85"/>
      <c r="N4" s="85"/>
      <c r="O4" s="85"/>
      <c r="P4" s="86"/>
      <c r="Q4" s="84" t="s">
        <v>5</v>
      </c>
      <c r="R4" s="85"/>
      <c r="S4" s="85"/>
      <c r="T4" s="85"/>
      <c r="U4" s="86"/>
      <c r="V4" s="84" t="s">
        <v>6</v>
      </c>
      <c r="W4" s="85"/>
      <c r="X4" s="85"/>
      <c r="Y4" s="85"/>
      <c r="Z4" s="86"/>
      <c r="AA4" s="84" t="s">
        <v>7</v>
      </c>
      <c r="AB4" s="85"/>
      <c r="AC4" s="85"/>
      <c r="AD4" s="86"/>
    </row>
    <row r="5" spans="1:30" s="1" customFormat="1" ht="24.75" customHeight="1">
      <c r="A5" s="88"/>
      <c r="B5" s="46" t="s">
        <v>8</v>
      </c>
      <c r="C5" s="73" t="s">
        <v>9</v>
      </c>
      <c r="D5" s="73" t="s">
        <v>10</v>
      </c>
      <c r="E5" s="73" t="s">
        <v>11</v>
      </c>
      <c r="F5" s="73" t="s">
        <v>12</v>
      </c>
      <c r="G5" s="74" t="s">
        <v>13</v>
      </c>
      <c r="H5" s="73" t="s">
        <v>9</v>
      </c>
      <c r="I5" s="73" t="s">
        <v>10</v>
      </c>
      <c r="J5" s="73" t="s">
        <v>11</v>
      </c>
      <c r="K5" s="73" t="s">
        <v>12</v>
      </c>
      <c r="L5" s="74" t="s">
        <v>13</v>
      </c>
      <c r="M5" s="73" t="s">
        <v>9</v>
      </c>
      <c r="N5" s="73" t="s">
        <v>10</v>
      </c>
      <c r="O5" s="73" t="s">
        <v>11</v>
      </c>
      <c r="P5" s="73" t="s">
        <v>96</v>
      </c>
      <c r="Q5" s="74" t="s">
        <v>13</v>
      </c>
      <c r="R5" s="73" t="s">
        <v>9</v>
      </c>
      <c r="S5" s="73" t="s">
        <v>10</v>
      </c>
      <c r="T5" s="73" t="s">
        <v>11</v>
      </c>
      <c r="U5" s="73" t="s">
        <v>12</v>
      </c>
      <c r="V5" s="74" t="s">
        <v>13</v>
      </c>
      <c r="W5" s="73" t="s">
        <v>9</v>
      </c>
      <c r="X5" s="73" t="s">
        <v>10</v>
      </c>
      <c r="Y5" s="73" t="s">
        <v>11</v>
      </c>
      <c r="Z5" s="73" t="s">
        <v>12</v>
      </c>
      <c r="AA5" s="74" t="s">
        <v>13</v>
      </c>
      <c r="AB5" s="73" t="s">
        <v>9</v>
      </c>
      <c r="AC5" s="73" t="s">
        <v>10</v>
      </c>
      <c r="AD5" s="73" t="s">
        <v>11</v>
      </c>
    </row>
    <row r="6" spans="1:30" s="24" customFormat="1" ht="24.75" customHeight="1">
      <c r="A6" s="45" t="s">
        <v>14</v>
      </c>
      <c r="B6" s="45">
        <f>G6+L6+Q6+V6+AA6</f>
        <v>1050</v>
      </c>
      <c r="C6" s="45">
        <f>H6+M6+R6+W6+AB6</f>
        <v>1050</v>
      </c>
      <c r="D6" s="45">
        <f>I6+N6+S6+X6+AC6</f>
        <v>0</v>
      </c>
      <c r="E6" s="45">
        <f>J6+O6+T6+Y6+AD6</f>
        <v>0</v>
      </c>
      <c r="F6" s="45">
        <f>K6+P6+U6+Z6+AE6</f>
        <v>2273</v>
      </c>
      <c r="G6" s="45">
        <f>H6+I6+J6</f>
        <v>709.5</v>
      </c>
      <c r="H6" s="45">
        <v>709.5</v>
      </c>
      <c r="I6" s="45"/>
      <c r="J6" s="45"/>
      <c r="K6" s="45">
        <v>1124</v>
      </c>
      <c r="L6" s="45">
        <f>M6+N6+O6</f>
        <v>30</v>
      </c>
      <c r="M6" s="45">
        <v>30</v>
      </c>
      <c r="N6" s="45"/>
      <c r="O6" s="45"/>
      <c r="P6" s="45">
        <v>300</v>
      </c>
      <c r="Q6" s="45">
        <f>R6+S6+T6</f>
        <v>300</v>
      </c>
      <c r="R6" s="45">
        <v>300</v>
      </c>
      <c r="S6" s="45"/>
      <c r="T6" s="45"/>
      <c r="U6" s="45">
        <v>849</v>
      </c>
      <c r="V6" s="45"/>
      <c r="W6" s="45"/>
      <c r="X6" s="45"/>
      <c r="Y6" s="45"/>
      <c r="Z6" s="45"/>
      <c r="AA6" s="45">
        <f>AB6+AC6+AD6</f>
        <v>10.5</v>
      </c>
      <c r="AB6" s="45">
        <v>10.5</v>
      </c>
      <c r="AC6" s="45"/>
      <c r="AD6" s="45"/>
    </row>
    <row r="7" spans="1:30" s="1" customFormat="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" customFormat="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" customFormat="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1" customFormat="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1" customFormat="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1" customFormat="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1" customFormat="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1" customFormat="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ht="24.75" customHeight="1">
      <c r="I17" s="78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10">
    <mergeCell ref="B1:C1"/>
    <mergeCell ref="A2:P2"/>
    <mergeCell ref="Q2:AD2"/>
    <mergeCell ref="B4:F4"/>
    <mergeCell ref="G4:K4"/>
    <mergeCell ref="L4:P4"/>
    <mergeCell ref="Q4:U4"/>
    <mergeCell ref="V4:Z4"/>
    <mergeCell ref="AA4:AD4"/>
    <mergeCell ref="A4:A5"/>
  </mergeCells>
  <printOptions horizontalCentered="1"/>
  <pageMargins left="0.55" right="0.55" top="0.7900000000000001" bottom="0.7900000000000001" header="0.51" footer="0.51"/>
  <pageSetup firstPageNumber="1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M18" sqref="M18"/>
    </sheetView>
  </sheetViews>
  <sheetFormatPr defaultColWidth="9.00390625" defaultRowHeight="14.25"/>
  <cols>
    <col min="1" max="1" width="4.625" style="28" customWidth="1"/>
    <col min="2" max="2" width="9.375" style="53" customWidth="1"/>
    <col min="3" max="3" width="15.00390625" style="54" customWidth="1"/>
    <col min="4" max="4" width="34.375" style="55" customWidth="1"/>
    <col min="5" max="8" width="6.625" style="56" customWidth="1"/>
    <col min="9" max="12" width="5.625" style="56" customWidth="1"/>
    <col min="13" max="13" width="14.00390625" style="56" customWidth="1"/>
    <col min="14" max="14" width="11.50390625" style="23" bestFit="1" customWidth="1"/>
    <col min="15" max="16384" width="9.00390625" style="23" customWidth="1"/>
  </cols>
  <sheetData>
    <row r="1" spans="1:2" ht="25.5" customHeight="1">
      <c r="A1" s="89" t="s">
        <v>73</v>
      </c>
      <c r="B1" s="89"/>
    </row>
    <row r="2" spans="1:13" ht="33.75" customHeight="1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2" ht="21" customHeight="1">
      <c r="A3" s="90" t="s">
        <v>20</v>
      </c>
      <c r="B3" s="90"/>
      <c r="C3" s="91"/>
      <c r="D3" s="91"/>
      <c r="E3" s="90"/>
      <c r="F3" s="90"/>
      <c r="G3" s="90"/>
      <c r="H3" s="90"/>
      <c r="I3" s="90"/>
      <c r="J3" s="90"/>
      <c r="K3" s="90"/>
      <c r="L3" s="90"/>
    </row>
    <row r="4" spans="1:13" ht="14.25" customHeight="1">
      <c r="A4" s="93" t="s">
        <v>16</v>
      </c>
      <c r="B4" s="96" t="s">
        <v>21</v>
      </c>
      <c r="C4" s="92" t="s">
        <v>22</v>
      </c>
      <c r="D4" s="96" t="s">
        <v>23</v>
      </c>
      <c r="E4" s="92" t="s">
        <v>24</v>
      </c>
      <c r="F4" s="92" t="s">
        <v>25</v>
      </c>
      <c r="G4" s="92"/>
      <c r="H4" s="92"/>
      <c r="I4" s="92"/>
      <c r="J4" s="92"/>
      <c r="K4" s="92"/>
      <c r="L4" s="92"/>
      <c r="M4" s="97" t="s">
        <v>19</v>
      </c>
    </row>
    <row r="5" spans="1:13" ht="14.25">
      <c r="A5" s="93"/>
      <c r="B5" s="96"/>
      <c r="C5" s="92"/>
      <c r="D5" s="96"/>
      <c r="E5" s="92"/>
      <c r="F5" s="92" t="s">
        <v>8</v>
      </c>
      <c r="G5" s="92" t="s">
        <v>18</v>
      </c>
      <c r="H5" s="92"/>
      <c r="I5" s="92"/>
      <c r="J5" s="92"/>
      <c r="K5" s="92" t="s">
        <v>26</v>
      </c>
      <c r="L5" s="92" t="s">
        <v>27</v>
      </c>
      <c r="M5" s="98"/>
    </row>
    <row r="6" spans="1:13" ht="33.75" customHeight="1">
      <c r="A6" s="94"/>
      <c r="B6" s="87"/>
      <c r="C6" s="97"/>
      <c r="D6" s="87"/>
      <c r="E6" s="97"/>
      <c r="F6" s="97"/>
      <c r="G6" s="29" t="s">
        <v>13</v>
      </c>
      <c r="H6" s="29" t="s">
        <v>9</v>
      </c>
      <c r="I6" s="29" t="s">
        <v>10</v>
      </c>
      <c r="J6" s="29" t="s">
        <v>11</v>
      </c>
      <c r="K6" s="97"/>
      <c r="L6" s="97"/>
      <c r="M6" s="98"/>
    </row>
    <row r="7" spans="1:13" s="24" customFormat="1" ht="33.75" customHeight="1">
      <c r="A7" s="45"/>
      <c r="B7" s="40" t="s">
        <v>50</v>
      </c>
      <c r="C7" s="57"/>
      <c r="D7" s="58"/>
      <c r="E7" s="57">
        <f>E8+E12</f>
        <v>1124</v>
      </c>
      <c r="F7" s="57">
        <f>G7+K7+L7</f>
        <v>709.5</v>
      </c>
      <c r="G7" s="57">
        <f aca="true" t="shared" si="0" ref="G7:L7">G8+G12</f>
        <v>709.5</v>
      </c>
      <c r="H7" s="57">
        <f t="shared" si="0"/>
        <v>709.5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/>
    </row>
    <row r="8" spans="1:13" s="24" customFormat="1" ht="45" customHeight="1">
      <c r="A8" s="45"/>
      <c r="B8" s="40" t="s">
        <v>29</v>
      </c>
      <c r="C8" s="59"/>
      <c r="D8" s="58"/>
      <c r="E8" s="57">
        <f aca="true" t="shared" si="1" ref="E8:L8">SUM(E9:E11)</f>
        <v>240</v>
      </c>
      <c r="F8" s="57">
        <f t="shared" si="1"/>
        <v>145</v>
      </c>
      <c r="G8" s="57">
        <f t="shared" si="1"/>
        <v>145</v>
      </c>
      <c r="H8" s="57">
        <f t="shared" si="1"/>
        <v>145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/>
    </row>
    <row r="9" spans="1:13" ht="30" customHeight="1">
      <c r="A9" s="46">
        <v>1</v>
      </c>
      <c r="B9" s="22"/>
      <c r="C9" s="48" t="s">
        <v>45</v>
      </c>
      <c r="D9" s="21" t="s">
        <v>48</v>
      </c>
      <c r="E9" s="35">
        <v>60</v>
      </c>
      <c r="F9" s="35">
        <f aca="true" t="shared" si="2" ref="F9:F28">G9+K9+L9</f>
        <v>49</v>
      </c>
      <c r="G9" s="35">
        <f aca="true" t="shared" si="3" ref="G9:G28">H9+I9+J9</f>
        <v>49</v>
      </c>
      <c r="H9" s="35">
        <v>49</v>
      </c>
      <c r="I9" s="35"/>
      <c r="J9" s="35"/>
      <c r="K9" s="35"/>
      <c r="L9" s="35"/>
      <c r="M9" s="35"/>
    </row>
    <row r="10" spans="1:13" ht="30" customHeight="1">
      <c r="A10" s="46">
        <v>2</v>
      </c>
      <c r="B10" s="22"/>
      <c r="C10" s="48" t="s">
        <v>46</v>
      </c>
      <c r="D10" s="21" t="s">
        <v>48</v>
      </c>
      <c r="E10" s="35">
        <v>90</v>
      </c>
      <c r="F10" s="35">
        <f t="shared" si="2"/>
        <v>49</v>
      </c>
      <c r="G10" s="35">
        <f t="shared" si="3"/>
        <v>49</v>
      </c>
      <c r="H10" s="35">
        <v>49</v>
      </c>
      <c r="I10" s="35"/>
      <c r="J10" s="35"/>
      <c r="K10" s="35"/>
      <c r="L10" s="35"/>
      <c r="M10" s="35"/>
    </row>
    <row r="11" spans="1:13" ht="30" customHeight="1">
      <c r="A11" s="46">
        <v>3</v>
      </c>
      <c r="B11" s="60"/>
      <c r="C11" s="48" t="s">
        <v>47</v>
      </c>
      <c r="D11" s="21" t="s">
        <v>49</v>
      </c>
      <c r="E11" s="35">
        <v>90</v>
      </c>
      <c r="F11" s="35">
        <f t="shared" si="2"/>
        <v>47</v>
      </c>
      <c r="G11" s="35">
        <f t="shared" si="3"/>
        <v>47</v>
      </c>
      <c r="H11" s="35">
        <v>47</v>
      </c>
      <c r="I11" s="35"/>
      <c r="J11" s="35"/>
      <c r="K11" s="35"/>
      <c r="L11" s="35"/>
      <c r="M11" s="35"/>
    </row>
    <row r="12" spans="1:13" s="2" customFormat="1" ht="61.5" customHeight="1">
      <c r="A12" s="64"/>
      <c r="B12" s="58" t="s">
        <v>44</v>
      </c>
      <c r="C12" s="65"/>
      <c r="D12" s="65"/>
      <c r="E12" s="66">
        <f>SUM(E13:E30)</f>
        <v>884</v>
      </c>
      <c r="F12" s="66">
        <f>SUM(F13:F30)</f>
        <v>564.5</v>
      </c>
      <c r="G12" s="66">
        <f>SUM(G13:G30)</f>
        <v>564.5</v>
      </c>
      <c r="H12" s="66">
        <f>SUM(H13:H30)</f>
        <v>564.5</v>
      </c>
      <c r="I12" s="66">
        <f>SUM(I13:I30)</f>
        <v>0</v>
      </c>
      <c r="J12" s="66">
        <f>SUM(J13:J30)</f>
        <v>0</v>
      </c>
      <c r="K12" s="66">
        <f>SUM(K13:K30)</f>
        <v>0</v>
      </c>
      <c r="L12" s="66">
        <f>SUM(L13:L30)</f>
        <v>0</v>
      </c>
      <c r="M12" s="57"/>
    </row>
    <row r="13" spans="1:13" ht="47.25" customHeight="1">
      <c r="A13" s="22">
        <v>1</v>
      </c>
      <c r="B13" s="35"/>
      <c r="C13" s="33" t="s">
        <v>51</v>
      </c>
      <c r="D13" s="34" t="s">
        <v>98</v>
      </c>
      <c r="E13" s="37">
        <v>53</v>
      </c>
      <c r="F13" s="35">
        <f t="shared" si="2"/>
        <v>60</v>
      </c>
      <c r="G13" s="35">
        <f t="shared" si="3"/>
        <v>60</v>
      </c>
      <c r="H13" s="46">
        <v>60</v>
      </c>
      <c r="I13" s="69"/>
      <c r="J13" s="37"/>
      <c r="K13" s="37"/>
      <c r="L13" s="37"/>
      <c r="M13" s="35"/>
    </row>
    <row r="14" spans="1:13" ht="30" customHeight="1">
      <c r="A14" s="22">
        <v>2</v>
      </c>
      <c r="B14" s="35"/>
      <c r="C14" s="39" t="s">
        <v>52</v>
      </c>
      <c r="D14" s="63" t="s">
        <v>99</v>
      </c>
      <c r="E14" s="67">
        <v>32</v>
      </c>
      <c r="F14" s="35">
        <f t="shared" si="2"/>
        <v>30</v>
      </c>
      <c r="G14" s="35">
        <f t="shared" si="3"/>
        <v>30</v>
      </c>
      <c r="H14" s="46">
        <v>30</v>
      </c>
      <c r="I14" s="41"/>
      <c r="J14" s="67"/>
      <c r="K14" s="67"/>
      <c r="L14" s="70"/>
      <c r="M14" s="35"/>
    </row>
    <row r="15" spans="1:13" ht="30" customHeight="1">
      <c r="A15" s="22">
        <v>3</v>
      </c>
      <c r="B15" s="22"/>
      <c r="C15" s="48" t="s">
        <v>53</v>
      </c>
      <c r="D15" s="21" t="s">
        <v>101</v>
      </c>
      <c r="E15" s="35">
        <v>14</v>
      </c>
      <c r="F15" s="35">
        <f t="shared" si="2"/>
        <v>10</v>
      </c>
      <c r="G15" s="35">
        <f t="shared" si="3"/>
        <v>10</v>
      </c>
      <c r="H15" s="35">
        <v>10</v>
      </c>
      <c r="I15" s="35"/>
      <c r="J15" s="35"/>
      <c r="K15" s="35"/>
      <c r="L15" s="35"/>
      <c r="M15" s="35"/>
    </row>
    <row r="16" spans="1:13" ht="47.25" customHeight="1">
      <c r="A16" s="22">
        <v>4</v>
      </c>
      <c r="B16" s="22"/>
      <c r="C16" s="48" t="s">
        <v>53</v>
      </c>
      <c r="D16" s="21" t="s">
        <v>100</v>
      </c>
      <c r="E16" s="35">
        <v>16</v>
      </c>
      <c r="F16" s="35">
        <f t="shared" si="2"/>
        <v>20</v>
      </c>
      <c r="G16" s="35">
        <f t="shared" si="3"/>
        <v>20</v>
      </c>
      <c r="H16" s="35">
        <v>20</v>
      </c>
      <c r="I16" s="35"/>
      <c r="J16" s="35"/>
      <c r="K16" s="35"/>
      <c r="L16" s="35"/>
      <c r="M16" s="35"/>
    </row>
    <row r="17" spans="1:13" ht="45" customHeight="1">
      <c r="A17" s="22">
        <v>5</v>
      </c>
      <c r="B17" s="62"/>
      <c r="C17" s="47" t="s">
        <v>54</v>
      </c>
      <c r="D17" s="48" t="s">
        <v>82</v>
      </c>
      <c r="E17" s="35">
        <v>62</v>
      </c>
      <c r="F17" s="35">
        <f t="shared" si="2"/>
        <v>20</v>
      </c>
      <c r="G17" s="35">
        <f t="shared" si="3"/>
        <v>20</v>
      </c>
      <c r="H17" s="35">
        <v>20</v>
      </c>
      <c r="I17" s="35"/>
      <c r="J17" s="35"/>
      <c r="K17" s="35"/>
      <c r="L17" s="35"/>
      <c r="M17" s="35"/>
    </row>
    <row r="18" spans="1:13" ht="30" customHeight="1">
      <c r="A18" s="22">
        <v>6</v>
      </c>
      <c r="B18" s="62"/>
      <c r="C18" s="47" t="s">
        <v>55</v>
      </c>
      <c r="D18" s="48" t="s">
        <v>83</v>
      </c>
      <c r="E18" s="35">
        <v>32</v>
      </c>
      <c r="F18" s="35">
        <f t="shared" si="2"/>
        <v>30</v>
      </c>
      <c r="G18" s="35">
        <f t="shared" si="3"/>
        <v>30</v>
      </c>
      <c r="H18" s="35">
        <v>30</v>
      </c>
      <c r="I18" s="35"/>
      <c r="J18" s="35"/>
      <c r="K18" s="35"/>
      <c r="L18" s="35"/>
      <c r="M18" s="35"/>
    </row>
    <row r="19" spans="1:13" ht="30" customHeight="1">
      <c r="A19" s="22">
        <v>7</v>
      </c>
      <c r="B19" s="62"/>
      <c r="C19" s="47" t="s">
        <v>56</v>
      </c>
      <c r="D19" s="21" t="s">
        <v>63</v>
      </c>
      <c r="E19" s="46">
        <v>41</v>
      </c>
      <c r="F19" s="35">
        <f t="shared" si="2"/>
        <v>40</v>
      </c>
      <c r="G19" s="35">
        <f t="shared" si="3"/>
        <v>40</v>
      </c>
      <c r="H19" s="46">
        <v>40</v>
      </c>
      <c r="I19" s="46"/>
      <c r="J19" s="46"/>
      <c r="K19" s="46"/>
      <c r="L19" s="46"/>
      <c r="M19" s="35"/>
    </row>
    <row r="20" spans="1:13" ht="30" customHeight="1">
      <c r="A20" s="22">
        <v>8</v>
      </c>
      <c r="B20" s="62"/>
      <c r="C20" s="47" t="s">
        <v>57</v>
      </c>
      <c r="D20" s="21" t="s">
        <v>102</v>
      </c>
      <c r="E20" s="46">
        <v>15</v>
      </c>
      <c r="F20" s="35">
        <f t="shared" si="2"/>
        <v>12.5</v>
      </c>
      <c r="G20" s="35">
        <f t="shared" si="3"/>
        <v>12.5</v>
      </c>
      <c r="H20" s="46">
        <v>12.5</v>
      </c>
      <c r="I20" s="46"/>
      <c r="J20" s="46"/>
      <c r="K20" s="46"/>
      <c r="L20" s="46"/>
      <c r="M20" s="35"/>
    </row>
    <row r="21" spans="1:13" ht="30" customHeight="1">
      <c r="A21" s="22">
        <v>9</v>
      </c>
      <c r="B21" s="62"/>
      <c r="C21" s="47" t="s">
        <v>58</v>
      </c>
      <c r="D21" s="48" t="s">
        <v>62</v>
      </c>
      <c r="E21" s="46">
        <v>111</v>
      </c>
      <c r="F21" s="35">
        <f t="shared" si="2"/>
        <v>60</v>
      </c>
      <c r="G21" s="35">
        <f t="shared" si="3"/>
        <v>60</v>
      </c>
      <c r="H21" s="46">
        <v>60</v>
      </c>
      <c r="I21" s="46"/>
      <c r="J21" s="46"/>
      <c r="K21" s="46"/>
      <c r="L21" s="46"/>
      <c r="M21" s="35"/>
    </row>
    <row r="22" spans="1:13" ht="45" customHeight="1">
      <c r="A22" s="22">
        <v>10</v>
      </c>
      <c r="B22" s="62"/>
      <c r="C22" s="47" t="s">
        <v>59</v>
      </c>
      <c r="D22" s="48" t="s">
        <v>61</v>
      </c>
      <c r="E22" s="46">
        <v>17</v>
      </c>
      <c r="F22" s="35">
        <f t="shared" si="2"/>
        <v>30</v>
      </c>
      <c r="G22" s="35">
        <f t="shared" si="3"/>
        <v>30</v>
      </c>
      <c r="H22" s="46">
        <v>30</v>
      </c>
      <c r="I22" s="46"/>
      <c r="J22" s="46"/>
      <c r="K22" s="46"/>
      <c r="L22" s="46"/>
      <c r="M22" s="35" t="s">
        <v>84</v>
      </c>
    </row>
    <row r="23" spans="1:13" ht="30" customHeight="1">
      <c r="A23" s="22">
        <v>11</v>
      </c>
      <c r="B23" s="62"/>
      <c r="C23" s="47" t="s">
        <v>60</v>
      </c>
      <c r="D23" s="48" t="s">
        <v>85</v>
      </c>
      <c r="E23" s="46">
        <v>194</v>
      </c>
      <c r="F23" s="35">
        <f t="shared" si="2"/>
        <v>20</v>
      </c>
      <c r="G23" s="35">
        <f t="shared" si="3"/>
        <v>20</v>
      </c>
      <c r="H23" s="46">
        <v>20</v>
      </c>
      <c r="I23" s="46"/>
      <c r="J23" s="46"/>
      <c r="K23" s="46"/>
      <c r="L23" s="46"/>
      <c r="M23" s="35"/>
    </row>
    <row r="24" spans="1:13" ht="30" customHeight="1">
      <c r="A24" s="22">
        <v>12</v>
      </c>
      <c r="B24" s="62"/>
      <c r="C24" s="47" t="s">
        <v>64</v>
      </c>
      <c r="D24" s="48" t="s">
        <v>65</v>
      </c>
      <c r="E24" s="46">
        <v>150</v>
      </c>
      <c r="F24" s="35">
        <f t="shared" si="2"/>
        <v>10</v>
      </c>
      <c r="G24" s="35">
        <f t="shared" si="3"/>
        <v>10</v>
      </c>
      <c r="H24" s="46">
        <v>10</v>
      </c>
      <c r="I24" s="46"/>
      <c r="J24" s="46"/>
      <c r="K24" s="46"/>
      <c r="L24" s="46"/>
      <c r="M24" s="35"/>
    </row>
    <row r="25" spans="1:13" s="52" customFormat="1" ht="30" customHeight="1">
      <c r="A25" s="22">
        <v>13</v>
      </c>
      <c r="B25" s="68"/>
      <c r="C25" s="33" t="s">
        <v>66</v>
      </c>
      <c r="D25" s="21" t="s">
        <v>69</v>
      </c>
      <c r="E25" s="11">
        <v>45</v>
      </c>
      <c r="F25" s="35">
        <f t="shared" si="2"/>
        <v>65</v>
      </c>
      <c r="G25" s="35">
        <f t="shared" si="3"/>
        <v>65</v>
      </c>
      <c r="H25" s="11">
        <v>65</v>
      </c>
      <c r="I25" s="11"/>
      <c r="J25" s="11"/>
      <c r="K25" s="11"/>
      <c r="L25" s="11"/>
      <c r="M25" s="35"/>
    </row>
    <row r="26" spans="1:13" s="52" customFormat="1" ht="30" customHeight="1">
      <c r="A26" s="22">
        <v>14</v>
      </c>
      <c r="B26" s="68"/>
      <c r="C26" s="33" t="s">
        <v>67</v>
      </c>
      <c r="D26" s="21" t="s">
        <v>68</v>
      </c>
      <c r="E26" s="11">
        <v>25</v>
      </c>
      <c r="F26" s="35">
        <f t="shared" si="2"/>
        <v>57</v>
      </c>
      <c r="G26" s="35">
        <f t="shared" si="3"/>
        <v>57</v>
      </c>
      <c r="H26" s="11">
        <v>57</v>
      </c>
      <c r="I26" s="11"/>
      <c r="J26" s="11"/>
      <c r="K26" s="11"/>
      <c r="L26" s="11"/>
      <c r="M26" s="35"/>
    </row>
    <row r="27" spans="1:13" s="52" customFormat="1" ht="30" customHeight="1">
      <c r="A27" s="22">
        <v>15</v>
      </c>
      <c r="B27" s="68"/>
      <c r="C27" s="33" t="s">
        <v>70</v>
      </c>
      <c r="D27" s="33" t="s">
        <v>71</v>
      </c>
      <c r="E27" s="11">
        <v>57</v>
      </c>
      <c r="F27" s="35">
        <f t="shared" si="2"/>
        <v>30</v>
      </c>
      <c r="G27" s="35">
        <f t="shared" si="3"/>
        <v>30</v>
      </c>
      <c r="H27" s="11">
        <v>30</v>
      </c>
      <c r="I27" s="11"/>
      <c r="J27" s="11"/>
      <c r="K27" s="11"/>
      <c r="L27" s="11"/>
      <c r="M27" s="35"/>
    </row>
    <row r="28" spans="1:13" s="52" customFormat="1" ht="30" customHeight="1">
      <c r="A28" s="22">
        <v>16</v>
      </c>
      <c r="B28" s="68"/>
      <c r="C28" s="33" t="s">
        <v>72</v>
      </c>
      <c r="D28" s="33" t="s">
        <v>86</v>
      </c>
      <c r="E28" s="11">
        <v>20</v>
      </c>
      <c r="F28" s="35">
        <f t="shared" si="2"/>
        <v>70</v>
      </c>
      <c r="G28" s="35">
        <f t="shared" si="3"/>
        <v>70</v>
      </c>
      <c r="H28" s="11">
        <v>70</v>
      </c>
      <c r="I28" s="11"/>
      <c r="J28" s="11"/>
      <c r="K28" s="11"/>
      <c r="L28" s="11"/>
      <c r="M28" s="35"/>
    </row>
    <row r="29" spans="1:13" s="2" customFormat="1" ht="30" customHeight="1">
      <c r="A29" s="22"/>
      <c r="B29" s="61"/>
      <c r="C29" s="42"/>
      <c r="D29" s="43"/>
      <c r="E29" s="44"/>
      <c r="F29" s="35"/>
      <c r="G29" s="35"/>
      <c r="H29" s="44"/>
      <c r="I29" s="50"/>
      <c r="J29" s="50"/>
      <c r="K29" s="50"/>
      <c r="L29" s="50"/>
      <c r="M29" s="35"/>
    </row>
    <row r="30" spans="1:13" ht="30" customHeight="1">
      <c r="A30" s="22"/>
      <c r="B30" s="46"/>
      <c r="C30" s="47"/>
      <c r="D30" s="21"/>
      <c r="E30" s="46"/>
      <c r="F30" s="35"/>
      <c r="G30" s="35"/>
      <c r="H30" s="46"/>
      <c r="I30" s="46"/>
      <c r="J30" s="46"/>
      <c r="K30" s="46"/>
      <c r="L30" s="46"/>
      <c r="M30" s="35"/>
    </row>
  </sheetData>
  <sheetProtection/>
  <mergeCells count="14">
    <mergeCell ref="F5:F6"/>
    <mergeCell ref="K5:K6"/>
    <mergeCell ref="L5:L6"/>
    <mergeCell ref="M4:M6"/>
    <mergeCell ref="A1:B1"/>
    <mergeCell ref="A3:L3"/>
    <mergeCell ref="F4:L4"/>
    <mergeCell ref="G5:J5"/>
    <mergeCell ref="A4:A6"/>
    <mergeCell ref="A2:M2"/>
    <mergeCell ref="B4:B6"/>
    <mergeCell ref="C4:C6"/>
    <mergeCell ref="D4:D6"/>
    <mergeCell ref="E4:E6"/>
  </mergeCells>
  <printOptions horizontalCentered="1"/>
  <pageMargins left="0.7480314960629921" right="0" top="0.7874015748031497" bottom="0.1968503937007874" header="0.5118110236220472" footer="0.11811023622047245"/>
  <pageSetup firstPageNumber="1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3.625" style="23" customWidth="1"/>
    <col min="2" max="2" width="17.00390625" style="26" customWidth="1"/>
    <col min="3" max="3" width="38.875" style="27" customWidth="1"/>
    <col min="4" max="5" width="7.625" style="28" customWidth="1"/>
    <col min="6" max="6" width="7.375" style="28" customWidth="1"/>
    <col min="7" max="7" width="7.50390625" style="28" customWidth="1"/>
    <col min="8" max="9" width="6.375" style="28" customWidth="1"/>
    <col min="10" max="10" width="7.625" style="28" customWidth="1"/>
    <col min="11" max="11" width="5.625" style="28" customWidth="1"/>
    <col min="12" max="12" width="10.25390625" style="28" customWidth="1"/>
    <col min="13" max="16384" width="9.00390625" style="23" customWidth="1"/>
  </cols>
  <sheetData>
    <row r="1" spans="1:2" ht="14.25">
      <c r="A1" s="99" t="s">
        <v>74</v>
      </c>
      <c r="B1" s="99"/>
    </row>
    <row r="2" spans="1:12" ht="30" customHeight="1">
      <c r="A2" s="104" t="s">
        <v>81</v>
      </c>
      <c r="B2" s="105"/>
      <c r="C2" s="106"/>
      <c r="D2" s="107"/>
      <c r="E2" s="107"/>
      <c r="F2" s="107"/>
      <c r="G2" s="107"/>
      <c r="H2" s="108"/>
      <c r="I2" s="108"/>
      <c r="J2" s="108"/>
      <c r="K2" s="108"/>
      <c r="L2" s="108"/>
    </row>
    <row r="3" spans="1:12" ht="18.75" customHeight="1">
      <c r="A3" s="109" t="s">
        <v>15</v>
      </c>
      <c r="B3" s="110"/>
      <c r="C3" s="111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23.25" customHeight="1">
      <c r="A4" s="100" t="s">
        <v>16</v>
      </c>
      <c r="B4" s="100" t="s">
        <v>30</v>
      </c>
      <c r="C4" s="102" t="s">
        <v>31</v>
      </c>
      <c r="D4" s="100" t="s">
        <v>32</v>
      </c>
      <c r="E4" s="100" t="s">
        <v>33</v>
      </c>
      <c r="F4" s="100"/>
      <c r="G4" s="100"/>
      <c r="H4" s="100"/>
      <c r="I4" s="100"/>
      <c r="J4" s="100"/>
      <c r="K4" s="100"/>
      <c r="L4" s="96" t="s">
        <v>19</v>
      </c>
    </row>
    <row r="5" spans="1:12" ht="23.25" customHeight="1">
      <c r="A5" s="100"/>
      <c r="B5" s="100"/>
      <c r="C5" s="103"/>
      <c r="D5" s="100"/>
      <c r="E5" s="100" t="s">
        <v>8</v>
      </c>
      <c r="F5" s="100" t="s">
        <v>34</v>
      </c>
      <c r="G5" s="100"/>
      <c r="H5" s="100"/>
      <c r="I5" s="100"/>
      <c r="J5" s="100" t="s">
        <v>35</v>
      </c>
      <c r="K5" s="96" t="s">
        <v>27</v>
      </c>
      <c r="L5" s="96"/>
    </row>
    <row r="6" spans="1:12" ht="33" customHeight="1">
      <c r="A6" s="101"/>
      <c r="B6" s="101"/>
      <c r="C6" s="103"/>
      <c r="D6" s="101"/>
      <c r="E6" s="101"/>
      <c r="F6" s="29" t="s">
        <v>13</v>
      </c>
      <c r="G6" s="30" t="s">
        <v>9</v>
      </c>
      <c r="H6" s="30" t="s">
        <v>10</v>
      </c>
      <c r="I6" s="30" t="s">
        <v>11</v>
      </c>
      <c r="J6" s="101"/>
      <c r="K6" s="87"/>
      <c r="L6" s="87"/>
    </row>
    <row r="7" spans="1:12" s="24" customFormat="1" ht="27" customHeight="1">
      <c r="A7" s="31"/>
      <c r="B7" s="31" t="s">
        <v>28</v>
      </c>
      <c r="C7" s="32"/>
      <c r="D7" s="31">
        <f>D8+D9+D10+D11</f>
        <v>849</v>
      </c>
      <c r="E7" s="31">
        <f>E8+E9+E10+E11</f>
        <v>300</v>
      </c>
      <c r="F7" s="31">
        <f>F8+F9+F10+F11</f>
        <v>300</v>
      </c>
      <c r="G7" s="31">
        <f>G8+G9+G10+G11</f>
        <v>300</v>
      </c>
      <c r="H7" s="31"/>
      <c r="I7" s="31"/>
      <c r="J7" s="31"/>
      <c r="K7" s="31"/>
      <c r="L7" s="40"/>
    </row>
    <row r="8" spans="1:12" s="25" customFormat="1" ht="30" customHeight="1">
      <c r="A8" s="37">
        <v>1</v>
      </c>
      <c r="B8" s="49" t="s">
        <v>75</v>
      </c>
      <c r="C8" s="43" t="s">
        <v>87</v>
      </c>
      <c r="D8" s="77">
        <v>206</v>
      </c>
      <c r="E8" s="51">
        <v>80</v>
      </c>
      <c r="F8" s="10">
        <f>G8</f>
        <v>80</v>
      </c>
      <c r="G8" s="51">
        <v>80</v>
      </c>
      <c r="H8" s="44"/>
      <c r="I8" s="44"/>
      <c r="J8" s="22"/>
      <c r="K8" s="37"/>
      <c r="L8" s="37" t="s">
        <v>97</v>
      </c>
    </row>
    <row r="9" spans="1:12" s="25" customFormat="1" ht="30" customHeight="1">
      <c r="A9" s="37">
        <v>2</v>
      </c>
      <c r="B9" s="49" t="s">
        <v>76</v>
      </c>
      <c r="C9" s="43" t="s">
        <v>88</v>
      </c>
      <c r="D9" s="77">
        <v>84</v>
      </c>
      <c r="E9" s="51">
        <v>130</v>
      </c>
      <c r="F9" s="10">
        <f>G9</f>
        <v>130</v>
      </c>
      <c r="G9" s="51">
        <v>130</v>
      </c>
      <c r="H9" s="44"/>
      <c r="I9" s="44"/>
      <c r="J9" s="45"/>
      <c r="K9" s="37"/>
      <c r="L9" s="37" t="s">
        <v>97</v>
      </c>
    </row>
    <row r="10" spans="1:12" s="25" customFormat="1" ht="30" customHeight="1">
      <c r="A10" s="37">
        <v>3</v>
      </c>
      <c r="B10" s="49" t="s">
        <v>77</v>
      </c>
      <c r="C10" s="43" t="s">
        <v>89</v>
      </c>
      <c r="D10" s="77">
        <v>326</v>
      </c>
      <c r="E10" s="51">
        <v>40</v>
      </c>
      <c r="F10" s="10">
        <f>G10</f>
        <v>40</v>
      </c>
      <c r="G10" s="51">
        <v>40</v>
      </c>
      <c r="H10" s="46"/>
      <c r="I10" s="46"/>
      <c r="J10" s="45"/>
      <c r="K10" s="37"/>
      <c r="L10" s="37" t="s">
        <v>97</v>
      </c>
    </row>
    <row r="11" spans="1:12" s="25" customFormat="1" ht="30" customHeight="1">
      <c r="A11" s="37">
        <v>4</v>
      </c>
      <c r="B11" s="49" t="s">
        <v>78</v>
      </c>
      <c r="C11" s="43" t="s">
        <v>90</v>
      </c>
      <c r="D11" s="77">
        <v>233</v>
      </c>
      <c r="E11" s="51">
        <v>50</v>
      </c>
      <c r="F11" s="10">
        <f>G11</f>
        <v>50</v>
      </c>
      <c r="G11" s="51">
        <v>50</v>
      </c>
      <c r="H11" s="46"/>
      <c r="I11" s="46"/>
      <c r="J11" s="45"/>
      <c r="K11" s="37"/>
      <c r="L11" s="37" t="s">
        <v>97</v>
      </c>
    </row>
    <row r="12" spans="1:12" s="25" customFormat="1" ht="30" customHeight="1">
      <c r="A12" s="37"/>
      <c r="B12" s="33"/>
      <c r="C12" s="34"/>
      <c r="D12" s="36"/>
      <c r="E12" s="36"/>
      <c r="F12" s="37"/>
      <c r="G12" s="36"/>
      <c r="H12" s="37"/>
      <c r="I12" s="37"/>
      <c r="J12" s="37"/>
      <c r="K12" s="37"/>
      <c r="L12" s="37"/>
    </row>
    <row r="13" spans="1:12" s="25" customFormat="1" ht="30" customHeight="1">
      <c r="A13" s="37"/>
      <c r="B13" s="33"/>
      <c r="C13" s="34"/>
      <c r="D13" s="36"/>
      <c r="E13" s="36"/>
      <c r="F13" s="37"/>
      <c r="G13" s="36"/>
      <c r="H13" s="37"/>
      <c r="I13" s="37"/>
      <c r="J13" s="37"/>
      <c r="K13" s="37"/>
      <c r="L13" s="37"/>
    </row>
    <row r="14" spans="1:12" s="25" customFormat="1" ht="30" customHeight="1">
      <c r="A14" s="37"/>
      <c r="B14" s="33"/>
      <c r="C14" s="34"/>
      <c r="D14" s="38"/>
      <c r="E14" s="36"/>
      <c r="F14" s="37"/>
      <c r="G14" s="36"/>
      <c r="H14" s="37"/>
      <c r="I14" s="37"/>
      <c r="J14" s="37"/>
      <c r="K14" s="37"/>
      <c r="L14" s="37"/>
    </row>
    <row r="15" spans="1:12" s="25" customFormat="1" ht="30" customHeight="1">
      <c r="A15" s="37"/>
      <c r="B15" s="33"/>
      <c r="C15" s="34"/>
      <c r="D15" s="38"/>
      <c r="E15" s="36"/>
      <c r="F15" s="37"/>
      <c r="G15" s="36"/>
      <c r="H15" s="37"/>
      <c r="I15" s="37"/>
      <c r="J15" s="37"/>
      <c r="K15" s="37"/>
      <c r="L15" s="37"/>
    </row>
    <row r="16" spans="1:12" s="25" customFormat="1" ht="30" customHeight="1">
      <c r="A16" s="37"/>
      <c r="B16" s="33"/>
      <c r="C16" s="34"/>
      <c r="D16" s="38"/>
      <c r="E16" s="36"/>
      <c r="F16" s="37"/>
      <c r="G16" s="36"/>
      <c r="H16" s="37"/>
      <c r="I16" s="37"/>
      <c r="J16" s="37"/>
      <c r="K16" s="37"/>
      <c r="L16" s="37"/>
    </row>
    <row r="17" spans="1:12" s="25" customFormat="1" ht="30" customHeight="1">
      <c r="A17" s="37"/>
      <c r="B17" s="33"/>
      <c r="C17" s="34"/>
      <c r="D17" s="38"/>
      <c r="E17" s="36"/>
      <c r="F17" s="37"/>
      <c r="G17" s="36"/>
      <c r="H17" s="37"/>
      <c r="I17" s="37"/>
      <c r="J17" s="37"/>
      <c r="K17" s="37"/>
      <c r="L17" s="37"/>
    </row>
  </sheetData>
  <sheetProtection/>
  <mergeCells count="13">
    <mergeCell ref="D4:D6"/>
    <mergeCell ref="J5:J6"/>
    <mergeCell ref="E5:E6"/>
    <mergeCell ref="A1:B1"/>
    <mergeCell ref="B4:B6"/>
    <mergeCell ref="C4:C6"/>
    <mergeCell ref="A2:L2"/>
    <mergeCell ref="A3:L3"/>
    <mergeCell ref="E4:K4"/>
    <mergeCell ref="F5:I5"/>
    <mergeCell ref="A4:A6"/>
    <mergeCell ref="K5:K6"/>
    <mergeCell ref="L4:L6"/>
  </mergeCells>
  <conditionalFormatting sqref="D8:D11">
    <cfRule type="duplicateValues" priority="2" dxfId="0">
      <formula>AND(COUNTIF($D$8:$D$11,D8)&gt;1,NOT(ISBLANK(D8)))</formula>
    </cfRule>
  </conditionalFormatting>
  <conditionalFormatting sqref="C8:C11">
    <cfRule type="duplicateValues" priority="1" dxfId="0">
      <formula>AND(COUNTIF($C$8:$C$11,C8)&gt;1,NOT(ISBLANK(C8)))</formula>
    </cfRule>
  </conditionalFormatting>
  <dataValidations count="1">
    <dataValidation allowBlank="1" showInputMessage="1" showErrorMessage="1" sqref="B8:B12 A8:A17 E12:E17 G12:G17 D8:D13 C11:C12 B13:C17"/>
  </dataValidations>
  <printOptions horizontalCentered="1"/>
  <pageMargins left="0.94" right="0.15" top="0.59" bottom="0" header="0.51" footer="0"/>
  <pageSetup firstPageNumber="18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1.50390625" style="7" customWidth="1"/>
    <col min="2" max="2" width="14.125" style="3" customWidth="1"/>
    <col min="3" max="3" width="17.625" style="8" customWidth="1"/>
    <col min="4" max="6" width="9.625" style="3" customWidth="1"/>
    <col min="7" max="7" width="9.625" style="9" customWidth="1"/>
    <col min="8" max="8" width="9.625" style="3" customWidth="1"/>
    <col min="9" max="9" width="9.625" style="9" customWidth="1"/>
    <col min="10" max="11" width="9.625" style="3" customWidth="1"/>
  </cols>
  <sheetData>
    <row r="1" ht="14.25">
      <c r="A1" s="76" t="s">
        <v>80</v>
      </c>
    </row>
    <row r="2" spans="1:11" s="1" customFormat="1" ht="27.75" customHeight="1">
      <c r="A2" s="104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" customFormat="1" ht="36.75" customHeight="1">
      <c r="A3" s="113"/>
      <c r="B3" s="113"/>
      <c r="C3" s="113"/>
      <c r="D3" s="113"/>
      <c r="E3" s="113"/>
      <c r="F3" s="79"/>
      <c r="G3" s="80"/>
      <c r="H3" s="81"/>
      <c r="I3" s="79"/>
      <c r="J3" s="112" t="s">
        <v>15</v>
      </c>
      <c r="K3" s="112"/>
    </row>
    <row r="4" spans="1:11" s="1" customFormat="1" ht="20.25" customHeight="1">
      <c r="A4" s="100" t="s">
        <v>36</v>
      </c>
      <c r="B4" s="100" t="s">
        <v>37</v>
      </c>
      <c r="C4" s="100" t="s">
        <v>31</v>
      </c>
      <c r="D4" s="100" t="s">
        <v>38</v>
      </c>
      <c r="E4" s="100"/>
      <c r="F4" s="100" t="s">
        <v>17</v>
      </c>
      <c r="G4" s="100" t="s">
        <v>34</v>
      </c>
      <c r="H4" s="100"/>
      <c r="I4" s="100"/>
      <c r="J4" s="100"/>
      <c r="K4" s="100" t="s">
        <v>39</v>
      </c>
    </row>
    <row r="5" spans="1:11" s="1" customFormat="1" ht="21.75" customHeight="1">
      <c r="A5" s="100"/>
      <c r="B5" s="100"/>
      <c r="C5" s="100"/>
      <c r="D5" s="10" t="s">
        <v>95</v>
      </c>
      <c r="E5" s="10" t="s">
        <v>40</v>
      </c>
      <c r="F5" s="100"/>
      <c r="G5" s="11" t="s">
        <v>13</v>
      </c>
      <c r="H5" s="10" t="s">
        <v>9</v>
      </c>
      <c r="I5" s="10" t="s">
        <v>10</v>
      </c>
      <c r="J5" s="10" t="s">
        <v>11</v>
      </c>
      <c r="K5" s="100"/>
    </row>
    <row r="6" spans="1:11" s="5" customFormat="1" ht="39.75" customHeight="1">
      <c r="A6" s="12" t="s">
        <v>14</v>
      </c>
      <c r="B6" s="13"/>
      <c r="C6" s="14"/>
      <c r="D6" s="15" t="str">
        <f>D7</f>
        <v>21个镇</v>
      </c>
      <c r="E6" s="15" t="str">
        <f>E7</f>
        <v>300个村</v>
      </c>
      <c r="F6" s="15">
        <v>300</v>
      </c>
      <c r="G6" s="15">
        <f>H6+I6+J6</f>
        <v>30</v>
      </c>
      <c r="H6" s="15">
        <f>H7</f>
        <v>30</v>
      </c>
      <c r="I6" s="15"/>
      <c r="J6" s="15"/>
      <c r="K6" s="13"/>
    </row>
    <row r="7" spans="1:11" s="6" customFormat="1" ht="39.75" customHeight="1">
      <c r="A7" s="16"/>
      <c r="B7" s="17" t="s">
        <v>41</v>
      </c>
      <c r="C7" s="18" t="s">
        <v>93</v>
      </c>
      <c r="D7" s="19" t="s">
        <v>42</v>
      </c>
      <c r="E7" s="19" t="s">
        <v>43</v>
      </c>
      <c r="F7" s="19">
        <v>300</v>
      </c>
      <c r="G7" s="15">
        <f>H7+I7+J7</f>
        <v>30</v>
      </c>
      <c r="H7" s="19">
        <v>30</v>
      </c>
      <c r="I7" s="17"/>
      <c r="J7" s="17"/>
      <c r="K7" s="17"/>
    </row>
    <row r="8" spans="1:11" s="6" customFormat="1" ht="24.75" customHeight="1">
      <c r="A8" s="16"/>
      <c r="B8" s="17"/>
      <c r="C8" s="18"/>
      <c r="D8" s="19"/>
      <c r="E8" s="19"/>
      <c r="F8" s="19"/>
      <c r="G8" s="19"/>
      <c r="H8" s="19"/>
      <c r="I8" s="17"/>
      <c r="J8" s="17"/>
      <c r="K8" s="17"/>
    </row>
    <row r="9" spans="1:11" s="6" customFormat="1" ht="24.75" customHeight="1">
      <c r="A9" s="16"/>
      <c r="B9" s="17"/>
      <c r="C9" s="18"/>
      <c r="D9" s="19"/>
      <c r="E9" s="19"/>
      <c r="F9" s="19"/>
      <c r="G9" s="19"/>
      <c r="H9" s="19"/>
      <c r="I9" s="17"/>
      <c r="J9" s="17"/>
      <c r="K9" s="17"/>
    </row>
    <row r="10" spans="1:11" s="6" customFormat="1" ht="24.75" customHeight="1">
      <c r="A10" s="16"/>
      <c r="B10" s="17"/>
      <c r="C10" s="18"/>
      <c r="D10" s="19"/>
      <c r="E10" s="19"/>
      <c r="F10" s="19"/>
      <c r="G10" s="19"/>
      <c r="H10" s="19"/>
      <c r="I10" s="17"/>
      <c r="J10" s="17"/>
      <c r="K10" s="17"/>
    </row>
    <row r="11" spans="1:11" s="1" customFormat="1" ht="24.75" customHeight="1">
      <c r="A11" s="4"/>
      <c r="B11" s="20"/>
      <c r="C11" s="21"/>
      <c r="D11" s="22"/>
      <c r="E11" s="22"/>
      <c r="F11" s="22"/>
      <c r="G11" s="22"/>
      <c r="H11" s="22"/>
      <c r="I11" s="20"/>
      <c r="J11" s="20"/>
      <c r="K11" s="20"/>
    </row>
    <row r="12" spans="1:11" s="1" customFormat="1" ht="24.75" customHeight="1">
      <c r="A12" s="4"/>
      <c r="B12" s="20"/>
      <c r="C12" s="21"/>
      <c r="D12" s="22"/>
      <c r="E12" s="22"/>
      <c r="F12" s="22"/>
      <c r="G12" s="22"/>
      <c r="H12" s="22"/>
      <c r="I12" s="20"/>
      <c r="J12" s="20"/>
      <c r="K12" s="20"/>
    </row>
    <row r="13" spans="1:11" s="1" customFormat="1" ht="24.75" customHeight="1">
      <c r="A13" s="4"/>
      <c r="B13" s="20"/>
      <c r="C13" s="21"/>
      <c r="D13" s="22"/>
      <c r="E13" s="22"/>
      <c r="F13" s="22"/>
      <c r="G13" s="22"/>
      <c r="H13" s="22"/>
      <c r="I13" s="20"/>
      <c r="J13" s="20"/>
      <c r="K13" s="20"/>
    </row>
    <row r="14" spans="1:11" s="1" customFormat="1" ht="24.75" customHeight="1">
      <c r="A14" s="4"/>
      <c r="B14" s="20"/>
      <c r="C14" s="21"/>
      <c r="D14" s="22"/>
      <c r="E14" s="22"/>
      <c r="F14" s="22"/>
      <c r="G14" s="22"/>
      <c r="H14" s="22"/>
      <c r="I14" s="20"/>
      <c r="J14" s="20"/>
      <c r="K14" s="20"/>
    </row>
    <row r="15" ht="24.75" customHeight="1"/>
    <row r="16" ht="24.75" customHeight="1"/>
  </sheetData>
  <sheetProtection/>
  <mergeCells count="10">
    <mergeCell ref="A2:K2"/>
    <mergeCell ref="A3:E3"/>
    <mergeCell ref="J3:K3"/>
    <mergeCell ref="D4:E4"/>
    <mergeCell ref="G4:J4"/>
    <mergeCell ref="A4:A5"/>
    <mergeCell ref="B4:B5"/>
    <mergeCell ref="C4:C5"/>
    <mergeCell ref="F4:F5"/>
    <mergeCell ref="K4:K5"/>
  </mergeCells>
  <printOptions horizontalCentered="1"/>
  <pageMargins left="0.94" right="0.35" top="0.7900000000000001" bottom="0.39" header="0.51" footer="0.51"/>
  <pageSetup firstPageNumber="1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User</cp:lastModifiedBy>
  <cp:lastPrinted>2019-07-26T00:44:11Z</cp:lastPrinted>
  <dcterms:created xsi:type="dcterms:W3CDTF">2016-03-01T01:17:20Z</dcterms:created>
  <dcterms:modified xsi:type="dcterms:W3CDTF">2019-07-29T06:37:54Z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